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O:\Financiële Dienst\_0 Teams Financien\kerkfabrieken\Budget 2024 + wijzigingen 2023\"/>
    </mc:Choice>
  </mc:AlternateContent>
  <xr:revisionPtr revIDLastSave="0" documentId="13_ncr:1_{0038F888-7D00-4706-A11E-30CFE2B82179}" xr6:coauthVersionLast="47" xr6:coauthVersionMax="47" xr10:uidLastSave="{00000000-0000-0000-0000-000000000000}"/>
  <bookViews>
    <workbookView xWindow="28680" yWindow="-255" windowWidth="29040" windowHeight="15720" activeTab="1" xr2:uid="{00000000-000D-0000-FFFF-FFFF00000000}"/>
  </bookViews>
  <sheets>
    <sheet name="budget 2024" sheetId="6" r:id="rId1"/>
    <sheet name="exploitatietoelage " sheetId="8" r:id="rId2"/>
  </sheets>
  <definedNames>
    <definedName name="_xlnm.Print_Area" localSheetId="0">'budget 2024'!$A$1:$K$40</definedName>
    <definedName name="_xlnm.Print_Area" localSheetId="1">'exploitatietoelage '!$A$1:$G$35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6" l="1"/>
  <c r="E6" i="6"/>
  <c r="G6" i="6"/>
  <c r="I6" i="6"/>
  <c r="K6" i="6"/>
  <c r="K37" i="6" s="1"/>
  <c r="C10" i="6"/>
  <c r="C37" i="6" s="1"/>
  <c r="E10" i="6"/>
  <c r="G10" i="6"/>
  <c r="I10" i="6"/>
  <c r="K10" i="6"/>
  <c r="C14" i="6"/>
  <c r="E14" i="6"/>
  <c r="G14" i="6"/>
  <c r="I14" i="6"/>
  <c r="K14" i="6"/>
  <c r="C18" i="6"/>
  <c r="E18" i="6"/>
  <c r="G18" i="6"/>
  <c r="I18" i="6"/>
  <c r="K18" i="6"/>
  <c r="C22" i="6"/>
  <c r="E22" i="6"/>
  <c r="E37" i="6" s="1"/>
  <c r="G22" i="6"/>
  <c r="I22" i="6"/>
  <c r="K22" i="6"/>
  <c r="C26" i="6"/>
  <c r="E26" i="6"/>
  <c r="G26" i="6"/>
  <c r="I26" i="6"/>
  <c r="C32" i="6"/>
  <c r="E32" i="6"/>
  <c r="G32" i="6"/>
  <c r="I32" i="6"/>
  <c r="K32" i="6"/>
  <c r="G37" i="6"/>
  <c r="I37" i="6"/>
  <c r="C27" i="8"/>
  <c r="D27" i="8"/>
  <c r="E27" i="8"/>
  <c r="F27" i="8"/>
  <c r="B27" i="8"/>
  <c r="G25" i="8"/>
  <c r="G26" i="8" l="1"/>
  <c r="G23" i="8"/>
  <c r="E32" i="8"/>
  <c r="C32" i="8" l="1"/>
  <c r="D32" i="8"/>
  <c r="F32" i="8"/>
  <c r="G28" i="8"/>
  <c r="G22" i="8"/>
  <c r="B32" i="8" l="1"/>
  <c r="G24" i="8" l="1"/>
  <c r="G21" i="8"/>
  <c r="G29" i="8"/>
  <c r="G20" i="8"/>
  <c r="G27" i="8" l="1"/>
  <c r="G17" i="8"/>
  <c r="G16" i="8" l="1"/>
  <c r="G15" i="8" l="1"/>
  <c r="G14" i="8" l="1"/>
  <c r="G13" i="8" l="1"/>
  <c r="G5" i="8" l="1"/>
  <c r="G6" i="8"/>
  <c r="G7" i="8"/>
  <c r="G8" i="8"/>
  <c r="G9" i="8"/>
  <c r="G10" i="8"/>
  <c r="G12" i="8"/>
</calcChain>
</file>

<file path=xl/sharedStrings.xml><?xml version="1.0" encoding="utf-8"?>
<sst xmlns="http://schemas.openxmlformats.org/spreadsheetml/2006/main" count="44" uniqueCount="39">
  <si>
    <t>Sint-Amandus</t>
  </si>
  <si>
    <t>H.M.Moeder Gods</t>
  </si>
  <si>
    <t>Sint-Lambertus</t>
  </si>
  <si>
    <t>Sint-Petrus</t>
  </si>
  <si>
    <t>Sint-Georgius</t>
  </si>
  <si>
    <t>EXPLOITATIE</t>
  </si>
  <si>
    <t>10. ontvangsten</t>
  </si>
  <si>
    <t>20. uitgaven</t>
  </si>
  <si>
    <t>11. ontvangsten</t>
  </si>
  <si>
    <t>21. uitgaven</t>
  </si>
  <si>
    <t>12. ontvangsten</t>
  </si>
  <si>
    <t>13. ontvangsten</t>
  </si>
  <si>
    <t>22. uitgaven</t>
  </si>
  <si>
    <t>23. uitgaven</t>
  </si>
  <si>
    <t>14. ontvangsten</t>
  </si>
  <si>
    <t>24. uitgaven</t>
  </si>
  <si>
    <t>A.  EREDIENST</t>
  </si>
  <si>
    <t>B.  GEBOUWEN  V.D.  EREDIENST</t>
  </si>
  <si>
    <t>C.  BESTUUR  V.D.  EREDIENST</t>
  </si>
  <si>
    <t>D.  PRIVAAT  PATRIMONIUM</t>
  </si>
  <si>
    <t>E.  STICHTINGEN</t>
  </si>
  <si>
    <t>G.  FINANCIERING</t>
  </si>
  <si>
    <t>I.  OVERBOEKINGEN</t>
  </si>
  <si>
    <t>M.  EXPLOITATIETOELAGE</t>
  </si>
  <si>
    <t>15. ontvangsten</t>
  </si>
  <si>
    <t>25. uitgaven</t>
  </si>
  <si>
    <t>JAAR</t>
  </si>
  <si>
    <t>TOTAAL</t>
  </si>
  <si>
    <t>2024 MJP</t>
  </si>
  <si>
    <t>2025 MJP</t>
  </si>
  <si>
    <t>K.  GECORRIGEERD  OVERSCHOT / TEKORT 2022</t>
  </si>
  <si>
    <t>saldo exploitatie rekening 2022</t>
  </si>
  <si>
    <t>K budget 2023</t>
  </si>
  <si>
    <t xml:space="preserve">afsprakennota 2024 </t>
  </si>
  <si>
    <t>saldo rekening 2022</t>
  </si>
  <si>
    <t>toegelaten maximum 2024</t>
  </si>
  <si>
    <t>BUDGET 2024</t>
  </si>
  <si>
    <t>Exploitatietoelagen 2024 aan kerkfabrieken : Vergelijking met toegekende gemeentelijke toelagen tijdens voorgaande jaren en  MJP</t>
  </si>
  <si>
    <t>Overzicht budget 2024 van de Kerkfabrieken van Beernem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</si>
</sst>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Arial Rounded MT Bold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3" xfId="0" applyFont="1" applyBorder="1" applyAlignment="1">
      <alignment horizontal="right"/>
    </xf>
    <xf numFmtId="0" fontId="0" fillId="0" borderId="3" xfId="0" applyBorder="1"/>
    <xf numFmtId="0" fontId="0" fillId="0" borderId="3" xfId="0" applyBorder="1" applyAlignment="1">
      <alignment horizontal="right"/>
    </xf>
    <xf numFmtId="0" fontId="3" fillId="0" borderId="4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0" fillId="0" borderId="5" xfId="0" applyBorder="1"/>
    <xf numFmtId="0" fontId="2" fillId="0" borderId="12" xfId="0" applyFont="1" applyBorder="1" applyAlignment="1">
      <alignment horizontal="center" vertical="center"/>
    </xf>
    <xf numFmtId="4" fontId="0" fillId="0" borderId="3" xfId="0" applyNumberFormat="1" applyBorder="1" applyAlignment="1">
      <alignment horizontal="right"/>
    </xf>
    <xf numFmtId="0" fontId="0" fillId="0" borderId="3" xfId="0" applyBorder="1" applyAlignment="1">
      <alignment horizontal="center"/>
    </xf>
    <xf numFmtId="4" fontId="0" fillId="0" borderId="16" xfId="0" applyNumberFormat="1" applyBorder="1" applyAlignment="1">
      <alignment horizontal="right"/>
    </xf>
    <xf numFmtId="0" fontId="0" fillId="0" borderId="16" xfId="0" applyBorder="1" applyAlignment="1">
      <alignment horizontal="center"/>
    </xf>
    <xf numFmtId="4" fontId="0" fillId="0" borderId="0" xfId="0" applyNumberFormat="1"/>
    <xf numFmtId="0" fontId="6" fillId="0" borderId="3" xfId="0" applyFont="1" applyBorder="1"/>
    <xf numFmtId="4" fontId="0" fillId="0" borderId="5" xfId="0" applyNumberFormat="1" applyBorder="1" applyAlignment="1">
      <alignment horizontal="right"/>
    </xf>
    <xf numFmtId="0" fontId="6" fillId="0" borderId="4" xfId="0" applyFont="1" applyBorder="1" applyAlignment="1">
      <alignment horizontal="center" vertical="center"/>
    </xf>
    <xf numFmtId="4" fontId="6" fillId="0" borderId="4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" fontId="0" fillId="0" borderId="0" xfId="0" applyNumberFormat="1" applyAlignment="1">
      <alignment horizontal="right"/>
    </xf>
    <xf numFmtId="0" fontId="6" fillId="0" borderId="17" xfId="0" applyFont="1" applyBorder="1"/>
    <xf numFmtId="4" fontId="0" fillId="0" borderId="18" xfId="0" applyNumberFormat="1" applyBorder="1"/>
    <xf numFmtId="0" fontId="6" fillId="0" borderId="8" xfId="0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right" vertical="center"/>
    </xf>
    <xf numFmtId="4" fontId="6" fillId="0" borderId="9" xfId="0" applyNumberFormat="1" applyFont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6" fillId="2" borderId="20" xfId="0" applyFont="1" applyFill="1" applyBorder="1"/>
    <xf numFmtId="4" fontId="0" fillId="2" borderId="19" xfId="0" applyNumberFormat="1" applyFill="1" applyBorder="1"/>
    <xf numFmtId="4" fontId="0" fillId="2" borderId="21" xfId="0" applyNumberFormat="1" applyFill="1" applyBorder="1" applyAlignment="1">
      <alignment horizontal="right"/>
    </xf>
    <xf numFmtId="0" fontId="6" fillId="3" borderId="10" xfId="0" applyFont="1" applyFill="1" applyBorder="1"/>
    <xf numFmtId="4" fontId="0" fillId="3" borderId="5" xfId="0" applyNumberFormat="1" applyFill="1" applyBorder="1"/>
    <xf numFmtId="4" fontId="0" fillId="0" borderId="4" xfId="0" applyNumberFormat="1" applyBorder="1"/>
    <xf numFmtId="0" fontId="5" fillId="4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vertical="center"/>
    </xf>
    <xf numFmtId="4" fontId="2" fillId="4" borderId="12" xfId="0" applyNumberFormat="1" applyFont="1" applyFill="1" applyBorder="1" applyAlignment="1">
      <alignment horizontal="right" vertical="center"/>
    </xf>
    <xf numFmtId="4" fontId="2" fillId="4" borderId="12" xfId="0" applyNumberFormat="1" applyFont="1" applyFill="1" applyBorder="1" applyAlignment="1">
      <alignment vertical="center"/>
    </xf>
    <xf numFmtId="0" fontId="6" fillId="3" borderId="13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4" fontId="0" fillId="0" borderId="6" xfId="0" applyNumberFormat="1" applyFill="1" applyBorder="1"/>
    <xf numFmtId="4" fontId="0" fillId="0" borderId="7" xfId="0" applyNumberFormat="1" applyFill="1" applyBorder="1"/>
    <xf numFmtId="4" fontId="0" fillId="0" borderId="0" xfId="0" applyNumberFormat="1" applyFill="1"/>
    <xf numFmtId="4" fontId="6" fillId="0" borderId="6" xfId="0" applyNumberFormat="1" applyFont="1" applyFill="1" applyBorder="1"/>
    <xf numFmtId="4" fontId="6" fillId="0" borderId="7" xfId="0" applyNumberFormat="1" applyFont="1" applyFill="1" applyBorder="1"/>
    <xf numFmtId="0" fontId="0" fillId="0" borderId="7" xfId="0" applyFill="1" applyBorder="1"/>
    <xf numFmtId="0" fontId="0" fillId="0" borderId="0" xfId="0" applyFill="1"/>
    <xf numFmtId="0" fontId="6" fillId="0" borderId="7" xfId="0" applyFont="1" applyFill="1" applyBorder="1"/>
    <xf numFmtId="0" fontId="0" fillId="0" borderId="6" xfId="0" applyFill="1" applyBorder="1"/>
    <xf numFmtId="4" fontId="0" fillId="0" borderId="8" xfId="0" applyNumberFormat="1" applyFill="1" applyBorder="1"/>
    <xf numFmtId="4" fontId="0" fillId="0" borderId="9" xfId="0" applyNumberFormat="1" applyFill="1" applyBorder="1"/>
    <xf numFmtId="4" fontId="0" fillId="0" borderId="1" xfId="0" applyNumberFormat="1" applyFill="1" applyBorder="1"/>
    <xf numFmtId="4" fontId="6" fillId="0" borderId="8" xfId="0" applyNumberFormat="1" applyFont="1" applyFill="1" applyBorder="1"/>
    <xf numFmtId="4" fontId="6" fillId="0" borderId="9" xfId="0" applyNumberFormat="1" applyFont="1" applyFill="1" applyBorder="1"/>
    <xf numFmtId="0" fontId="2" fillId="0" borderId="6" xfId="0" applyFont="1" applyFill="1" applyBorder="1"/>
    <xf numFmtId="4" fontId="2" fillId="0" borderId="7" xfId="0" applyNumberFormat="1" applyFont="1" applyFill="1" applyBorder="1"/>
    <xf numFmtId="0" fontId="2" fillId="0" borderId="0" xfId="0" applyFont="1" applyFill="1"/>
    <xf numFmtId="4" fontId="2" fillId="0" borderId="0" xfId="0" applyNumberFormat="1" applyFont="1" applyFill="1"/>
    <xf numFmtId="0" fontId="0" fillId="0" borderId="10" xfId="0" applyFill="1" applyBorder="1"/>
    <xf numFmtId="0" fontId="0" fillId="0" borderId="11" xfId="0" applyFill="1" applyBorder="1"/>
    <xf numFmtId="0" fontId="0" fillId="0" borderId="2" xfId="0" applyFill="1" applyBorder="1"/>
    <xf numFmtId="0" fontId="6" fillId="0" borderId="10" xfId="0" applyFont="1" applyFill="1" applyBorder="1"/>
    <xf numFmtId="0" fontId="6" fillId="0" borderId="11" xfId="0" applyFont="1" applyFill="1" applyBorder="1"/>
    <xf numFmtId="4" fontId="0" fillId="0" borderId="3" xfId="0" applyNumberFormat="1" applyFill="1" applyBorder="1" applyAlignment="1">
      <alignment horizontal="right"/>
    </xf>
    <xf numFmtId="4" fontId="0" fillId="0" borderId="16" xfId="0" applyNumberFormat="1" applyFill="1" applyBorder="1" applyAlignment="1">
      <alignment horizontal="right"/>
    </xf>
    <xf numFmtId="4" fontId="6" fillId="0" borderId="4" xfId="0" applyNumberFormat="1" applyFont="1" applyFill="1" applyBorder="1" applyAlignment="1">
      <alignment horizontal="right" vertical="center"/>
    </xf>
    <xf numFmtId="4" fontId="6" fillId="0" borderId="3" xfId="0" applyNumberFormat="1" applyFont="1" applyFill="1" applyBorder="1" applyAlignment="1">
      <alignment horizontal="right"/>
    </xf>
    <xf numFmtId="4" fontId="0" fillId="0" borderId="5" xfId="0" applyNumberFormat="1" applyFill="1" applyBorder="1" applyAlignment="1">
      <alignment horizontal="right"/>
    </xf>
    <xf numFmtId="4" fontId="0" fillId="0" borderId="0" xfId="0" applyNumberFormat="1" applyFill="1" applyAlignment="1">
      <alignment horizontal="right"/>
    </xf>
    <xf numFmtId="4" fontId="6" fillId="0" borderId="12" xfId="0" applyNumberFormat="1" applyFont="1" applyFill="1" applyBorder="1" applyAlignment="1">
      <alignment horizontal="right" vertical="center"/>
    </xf>
    <xf numFmtId="4" fontId="0" fillId="0" borderId="18" xfId="0" applyNumberFormat="1" applyFill="1" applyBorder="1"/>
    <xf numFmtId="4" fontId="0" fillId="0" borderId="18" xfId="0" applyNumberFormat="1" applyFill="1" applyBorder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10</xdr:col>
      <xdr:colOff>857250</xdr:colOff>
      <xdr:row>1</xdr:row>
      <xdr:rowOff>19050</xdr:rowOff>
    </xdr:to>
    <xdr:sp macro="" textlink="">
      <xdr:nvSpPr>
        <xdr:cNvPr id="4097" name="Rectangle 1">
          <a:extLst>
            <a:ext uri="{FF2B5EF4-FFF2-40B4-BE49-F238E27FC236}">
              <a16:creationId xmlns:a16="http://schemas.microsoft.com/office/drawing/2014/main" id="{00000000-0008-0000-0000-000001100000}"/>
            </a:ext>
          </a:extLst>
        </xdr:cNvPr>
        <xdr:cNvSpPr>
          <a:spLocks noChangeArrowheads="1"/>
        </xdr:cNvSpPr>
      </xdr:nvSpPr>
      <xdr:spPr bwMode="auto">
        <a:xfrm>
          <a:off x="0" y="19050"/>
          <a:ext cx="12306300" cy="3714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1524000</xdr:colOff>
      <xdr:row>0</xdr:row>
      <xdr:rowOff>485775</xdr:rowOff>
    </xdr:to>
    <xdr:sp macro="" textlink="">
      <xdr:nvSpPr>
        <xdr:cNvPr id="6145" name="Rectangle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991600" cy="4857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8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37" sqref="M37"/>
    </sheetView>
  </sheetViews>
  <sheetFormatPr defaultRowHeight="12.75" x14ac:dyDescent="0.2"/>
  <cols>
    <col min="1" max="1" width="47.28515625" customWidth="1"/>
    <col min="2" max="2" width="16" customWidth="1"/>
    <col min="3" max="3" width="13" customWidth="1"/>
    <col min="4" max="4" width="12.42578125" customWidth="1"/>
    <col min="5" max="5" width="13" customWidth="1"/>
    <col min="6" max="6" width="16.28515625" customWidth="1"/>
    <col min="7" max="7" width="13" customWidth="1"/>
    <col min="8" max="8" width="13.7109375" customWidth="1"/>
    <col min="9" max="9" width="13" customWidth="1"/>
    <col min="10" max="10" width="14" customWidth="1"/>
    <col min="11" max="11" width="13" customWidth="1"/>
    <col min="12" max="13" width="10.140625" bestFit="1" customWidth="1"/>
  </cols>
  <sheetData>
    <row r="1" spans="1:11" ht="29.25" customHeight="1" x14ac:dyDescent="0.2">
      <c r="A1" s="43"/>
      <c r="B1" s="41" t="s">
        <v>38</v>
      </c>
      <c r="C1" s="41"/>
      <c r="D1" s="41"/>
      <c r="E1" s="41"/>
      <c r="F1" s="41"/>
      <c r="G1" s="41"/>
      <c r="H1" s="41"/>
      <c r="I1" s="41"/>
      <c r="J1" s="41"/>
      <c r="K1" s="41"/>
    </row>
    <row r="3" spans="1:11" ht="13.5" thickBot="1" x14ac:dyDescent="0.25"/>
    <row r="4" spans="1:11" ht="36" customHeight="1" thickBot="1" x14ac:dyDescent="0.25">
      <c r="A4" s="7" t="s">
        <v>5</v>
      </c>
      <c r="B4" s="44" t="s">
        <v>0</v>
      </c>
      <c r="C4" s="45"/>
      <c r="D4" s="46" t="s">
        <v>1</v>
      </c>
      <c r="E4" s="46"/>
      <c r="F4" s="44" t="s">
        <v>2</v>
      </c>
      <c r="G4" s="45"/>
      <c r="H4" s="47" t="s">
        <v>3</v>
      </c>
      <c r="I4" s="45"/>
      <c r="J4" s="44" t="s">
        <v>4</v>
      </c>
      <c r="K4" s="45"/>
    </row>
    <row r="5" spans="1:11" x14ac:dyDescent="0.2">
      <c r="A5" s="2"/>
      <c r="B5" s="48"/>
      <c r="C5" s="49"/>
      <c r="D5" s="50"/>
      <c r="E5" s="50"/>
      <c r="F5" s="48"/>
      <c r="G5" s="49"/>
      <c r="H5" s="51"/>
      <c r="I5" s="52"/>
      <c r="J5" s="48"/>
      <c r="K5" s="49"/>
    </row>
    <row r="6" spans="1:11" x14ac:dyDescent="0.2">
      <c r="A6" s="1" t="s">
        <v>16</v>
      </c>
      <c r="B6" s="48"/>
      <c r="C6" s="49">
        <f>B7-B8</f>
        <v>-19645</v>
      </c>
      <c r="D6" s="50"/>
      <c r="E6" s="50">
        <f>D7-D8</f>
        <v>-8271.89</v>
      </c>
      <c r="F6" s="48"/>
      <c r="G6" s="49">
        <f>F7-F8</f>
        <v>-35884.1</v>
      </c>
      <c r="H6" s="51"/>
      <c r="I6" s="52">
        <f>H7-H8</f>
        <v>-6240</v>
      </c>
      <c r="J6" s="48"/>
      <c r="K6" s="49">
        <f>J7-J8</f>
        <v>-5315</v>
      </c>
    </row>
    <row r="7" spans="1:11" x14ac:dyDescent="0.2">
      <c r="A7" s="2" t="s">
        <v>6</v>
      </c>
      <c r="B7" s="48">
        <v>3200</v>
      </c>
      <c r="C7" s="53"/>
      <c r="D7" s="50">
        <v>2783.62</v>
      </c>
      <c r="E7" s="54"/>
      <c r="F7" s="48">
        <v>3450</v>
      </c>
      <c r="G7" s="53"/>
      <c r="H7" s="51">
        <v>0</v>
      </c>
      <c r="I7" s="55"/>
      <c r="J7" s="48">
        <v>2100</v>
      </c>
      <c r="K7" s="53"/>
    </row>
    <row r="8" spans="1:11" x14ac:dyDescent="0.2">
      <c r="A8" s="2" t="s">
        <v>7</v>
      </c>
      <c r="B8" s="48">
        <v>22845</v>
      </c>
      <c r="C8" s="53"/>
      <c r="D8" s="50">
        <v>11055.51</v>
      </c>
      <c r="E8" s="54"/>
      <c r="F8" s="48">
        <v>39334.1</v>
      </c>
      <c r="G8" s="53"/>
      <c r="H8" s="51">
        <v>6240</v>
      </c>
      <c r="I8" s="55"/>
      <c r="J8" s="48">
        <v>7415</v>
      </c>
      <c r="K8" s="53"/>
    </row>
    <row r="9" spans="1:11" x14ac:dyDescent="0.2">
      <c r="A9" s="2"/>
      <c r="B9" s="48"/>
      <c r="C9" s="49"/>
      <c r="D9" s="50"/>
      <c r="E9" s="50"/>
      <c r="F9" s="48"/>
      <c r="G9" s="49"/>
      <c r="H9" s="51"/>
      <c r="I9" s="52"/>
      <c r="J9" s="48"/>
      <c r="K9" s="49"/>
    </row>
    <row r="10" spans="1:11" x14ac:dyDescent="0.2">
      <c r="A10" s="1" t="s">
        <v>17</v>
      </c>
      <c r="B10" s="48"/>
      <c r="C10" s="49">
        <f>B11-B12</f>
        <v>-34100</v>
      </c>
      <c r="D10" s="50"/>
      <c r="E10" s="50">
        <f>D11-D12</f>
        <v>-16888.330000000002</v>
      </c>
      <c r="F10" s="48"/>
      <c r="G10" s="49">
        <f>F11-F12</f>
        <v>-15000</v>
      </c>
      <c r="H10" s="51"/>
      <c r="I10" s="52">
        <f>H11-H12</f>
        <v>-15050</v>
      </c>
      <c r="J10" s="48"/>
      <c r="K10" s="49">
        <f>J11-J12</f>
        <v>-13030</v>
      </c>
    </row>
    <row r="11" spans="1:11" x14ac:dyDescent="0.2">
      <c r="A11" s="2" t="s">
        <v>8</v>
      </c>
      <c r="B11" s="48"/>
      <c r="C11" s="49"/>
      <c r="D11" s="50"/>
      <c r="E11" s="50"/>
      <c r="F11" s="48"/>
      <c r="G11" s="49"/>
      <c r="H11" s="51">
        <v>0</v>
      </c>
      <c r="I11" s="52"/>
      <c r="J11" s="48"/>
      <c r="K11" s="49"/>
    </row>
    <row r="12" spans="1:11" x14ac:dyDescent="0.2">
      <c r="A12" s="2" t="s">
        <v>9</v>
      </c>
      <c r="B12" s="48">
        <v>34100</v>
      </c>
      <c r="C12" s="49"/>
      <c r="D12" s="50">
        <v>16888.330000000002</v>
      </c>
      <c r="E12" s="50"/>
      <c r="F12" s="48">
        <v>15000</v>
      </c>
      <c r="G12" s="49"/>
      <c r="H12" s="51">
        <v>15050</v>
      </c>
      <c r="I12" s="52"/>
      <c r="J12" s="48">
        <v>13030</v>
      </c>
      <c r="K12" s="49"/>
    </row>
    <row r="13" spans="1:11" x14ac:dyDescent="0.2">
      <c r="A13" s="2"/>
      <c r="B13" s="48"/>
      <c r="C13" s="49"/>
      <c r="D13" s="50"/>
      <c r="E13" s="50"/>
      <c r="F13" s="48"/>
      <c r="G13" s="49"/>
      <c r="H13" s="51"/>
      <c r="I13" s="52"/>
      <c r="J13" s="48"/>
      <c r="K13" s="49"/>
    </row>
    <row r="14" spans="1:11" x14ac:dyDescent="0.2">
      <c r="A14" s="1" t="s">
        <v>18</v>
      </c>
      <c r="B14" s="48"/>
      <c r="C14" s="49">
        <f>B15-B16</f>
        <v>-5746.26</v>
      </c>
      <c r="D14" s="50"/>
      <c r="E14" s="50">
        <f>D15-D16</f>
        <v>-6484.36</v>
      </c>
      <c r="F14" s="48"/>
      <c r="G14" s="49">
        <f>F15-F16</f>
        <v>-5200</v>
      </c>
      <c r="H14" s="51"/>
      <c r="I14" s="52">
        <f>H15-H16</f>
        <v>-2108.9499999999998</v>
      </c>
      <c r="J14" s="48"/>
      <c r="K14" s="49">
        <f>J15-J16</f>
        <v>-5946.42</v>
      </c>
    </row>
    <row r="15" spans="1:11" x14ac:dyDescent="0.2">
      <c r="A15" s="2" t="s">
        <v>10</v>
      </c>
      <c r="B15" s="48"/>
      <c r="C15" s="53"/>
      <c r="D15" s="50"/>
      <c r="E15" s="54"/>
      <c r="F15" s="48">
        <v>0</v>
      </c>
      <c r="G15" s="53"/>
      <c r="H15" s="51">
        <v>0</v>
      </c>
      <c r="I15" s="55"/>
      <c r="J15" s="48">
        <v>0</v>
      </c>
      <c r="K15" s="53"/>
    </row>
    <row r="16" spans="1:11" x14ac:dyDescent="0.2">
      <c r="A16" s="2" t="s">
        <v>12</v>
      </c>
      <c r="B16" s="48">
        <v>5746.26</v>
      </c>
      <c r="C16" s="53"/>
      <c r="D16" s="50">
        <v>6484.36</v>
      </c>
      <c r="E16" s="54"/>
      <c r="F16" s="48">
        <v>5200</v>
      </c>
      <c r="G16" s="53"/>
      <c r="H16" s="51">
        <v>2108.9499999999998</v>
      </c>
      <c r="I16" s="55"/>
      <c r="J16" s="48">
        <v>5946.42</v>
      </c>
      <c r="K16" s="53"/>
    </row>
    <row r="17" spans="1:11" x14ac:dyDescent="0.2">
      <c r="A17" s="2"/>
      <c r="B17" s="48"/>
      <c r="C17" s="49"/>
      <c r="D17" s="50"/>
      <c r="E17" s="50"/>
      <c r="F17" s="48"/>
      <c r="G17" s="49"/>
      <c r="H17" s="51"/>
      <c r="I17" s="52"/>
      <c r="J17" s="48"/>
      <c r="K17" s="49"/>
    </row>
    <row r="18" spans="1:11" x14ac:dyDescent="0.2">
      <c r="A18" s="1" t="s">
        <v>19</v>
      </c>
      <c r="B18" s="48"/>
      <c r="C18" s="49">
        <f>B19-B20</f>
        <v>600</v>
      </c>
      <c r="D18" s="50"/>
      <c r="E18" s="50">
        <f>D19-D20</f>
        <v>17145.96</v>
      </c>
      <c r="F18" s="48"/>
      <c r="G18" s="49">
        <f>F19-F20</f>
        <v>-1000</v>
      </c>
      <c r="H18" s="51"/>
      <c r="I18" s="52">
        <f>H19-H20</f>
        <v>0</v>
      </c>
      <c r="J18" s="48"/>
      <c r="K18" s="49">
        <f>J19-J20</f>
        <v>400</v>
      </c>
    </row>
    <row r="19" spans="1:11" x14ac:dyDescent="0.2">
      <c r="A19" s="2" t="s">
        <v>11</v>
      </c>
      <c r="B19" s="48">
        <v>1000</v>
      </c>
      <c r="C19" s="49"/>
      <c r="D19" s="50">
        <v>22527</v>
      </c>
      <c r="E19" s="50"/>
      <c r="F19" s="48">
        <v>5200</v>
      </c>
      <c r="G19" s="49"/>
      <c r="H19" s="51"/>
      <c r="I19" s="52"/>
      <c r="J19" s="48">
        <v>500</v>
      </c>
      <c r="K19" s="49"/>
    </row>
    <row r="20" spans="1:11" x14ac:dyDescent="0.2">
      <c r="A20" s="2" t="s">
        <v>13</v>
      </c>
      <c r="B20" s="48">
        <v>400</v>
      </c>
      <c r="C20" s="49"/>
      <c r="D20" s="50">
        <v>5381.04</v>
      </c>
      <c r="E20" s="50"/>
      <c r="F20" s="48">
        <v>6200</v>
      </c>
      <c r="G20" s="49"/>
      <c r="H20" s="51"/>
      <c r="I20" s="52"/>
      <c r="J20" s="48">
        <v>100</v>
      </c>
      <c r="K20" s="49"/>
    </row>
    <row r="21" spans="1:11" x14ac:dyDescent="0.2">
      <c r="A21" s="2"/>
      <c r="B21" s="48"/>
      <c r="C21" s="49"/>
      <c r="D21" s="50"/>
      <c r="E21" s="50"/>
      <c r="F21" s="56"/>
      <c r="G21" s="49"/>
      <c r="H21" s="51"/>
      <c r="I21" s="52"/>
      <c r="J21" s="48"/>
      <c r="K21" s="49"/>
    </row>
    <row r="22" spans="1:11" x14ac:dyDescent="0.2">
      <c r="A22" s="1" t="s">
        <v>20</v>
      </c>
      <c r="B22" s="48"/>
      <c r="C22" s="49">
        <f>B23-B24</f>
        <v>0</v>
      </c>
      <c r="D22" s="50"/>
      <c r="E22" s="50">
        <f>D23-D24</f>
        <v>0</v>
      </c>
      <c r="F22" s="56"/>
      <c r="G22" s="49">
        <f>F23-F24</f>
        <v>2575</v>
      </c>
      <c r="H22" s="51"/>
      <c r="I22" s="52">
        <f>H23-H24</f>
        <v>0</v>
      </c>
      <c r="J22" s="48"/>
      <c r="K22" s="49">
        <f>J23-J24</f>
        <v>-14</v>
      </c>
    </row>
    <row r="23" spans="1:11" x14ac:dyDescent="0.2">
      <c r="A23" s="2" t="s">
        <v>14</v>
      </c>
      <c r="B23" s="48">
        <v>0</v>
      </c>
      <c r="C23" s="53"/>
      <c r="D23" s="50"/>
      <c r="E23" s="54"/>
      <c r="F23" s="48">
        <v>2800</v>
      </c>
      <c r="G23" s="53"/>
      <c r="H23" s="51"/>
      <c r="I23" s="55"/>
      <c r="J23" s="48"/>
      <c r="K23" s="53"/>
    </row>
    <row r="24" spans="1:11" x14ac:dyDescent="0.2">
      <c r="A24" s="2" t="s">
        <v>15</v>
      </c>
      <c r="B24" s="48"/>
      <c r="C24" s="53"/>
      <c r="D24" s="50"/>
      <c r="E24" s="54"/>
      <c r="F24" s="48">
        <v>225</v>
      </c>
      <c r="G24" s="53"/>
      <c r="H24" s="51"/>
      <c r="I24" s="55"/>
      <c r="J24" s="48">
        <v>14</v>
      </c>
      <c r="K24" s="53"/>
    </row>
    <row r="25" spans="1:11" x14ac:dyDescent="0.2">
      <c r="A25" s="2"/>
      <c r="B25" s="48"/>
      <c r="C25" s="49"/>
      <c r="D25" s="50"/>
      <c r="E25" s="50"/>
      <c r="F25" s="48"/>
      <c r="G25" s="49"/>
      <c r="H25" s="51"/>
      <c r="I25" s="52"/>
      <c r="J25" s="48"/>
      <c r="K25" s="49"/>
    </row>
    <row r="26" spans="1:11" x14ac:dyDescent="0.2">
      <c r="A26" s="3" t="s">
        <v>21</v>
      </c>
      <c r="B26" s="48"/>
      <c r="C26" s="49">
        <f>B27-B28</f>
        <v>0</v>
      </c>
      <c r="D26" s="50"/>
      <c r="E26" s="50">
        <f>D27-D28</f>
        <v>0</v>
      </c>
      <c r="F26" s="48"/>
      <c r="G26" s="49">
        <f>F27-F28</f>
        <v>0</v>
      </c>
      <c r="H26" s="51"/>
      <c r="I26" s="52">
        <f>H27-H28</f>
        <v>0</v>
      </c>
      <c r="J26" s="48"/>
      <c r="K26" s="49">
        <v>0</v>
      </c>
    </row>
    <row r="27" spans="1:11" x14ac:dyDescent="0.2">
      <c r="A27" s="2" t="s">
        <v>24</v>
      </c>
      <c r="B27" s="48"/>
      <c r="C27" s="49"/>
      <c r="D27" s="50"/>
      <c r="E27" s="50"/>
      <c r="F27" s="48"/>
      <c r="G27" s="49"/>
      <c r="H27" s="51"/>
      <c r="I27" s="52"/>
      <c r="J27" s="48"/>
      <c r="K27" s="49"/>
    </row>
    <row r="28" spans="1:11" x14ac:dyDescent="0.2">
      <c r="A28" s="2" t="s">
        <v>25</v>
      </c>
      <c r="B28" s="48"/>
      <c r="C28" s="49"/>
      <c r="D28" s="50"/>
      <c r="E28" s="50"/>
      <c r="F28" s="48"/>
      <c r="G28" s="49"/>
      <c r="H28" s="51"/>
      <c r="I28" s="52"/>
      <c r="J28" s="48"/>
      <c r="K28" s="49"/>
    </row>
    <row r="29" spans="1:11" x14ac:dyDescent="0.2">
      <c r="A29" s="2"/>
      <c r="B29" s="48"/>
      <c r="C29" s="49"/>
      <c r="D29" s="50"/>
      <c r="E29" s="50"/>
      <c r="F29" s="48"/>
      <c r="G29" s="49"/>
      <c r="H29" s="51"/>
      <c r="I29" s="52"/>
      <c r="J29" s="48"/>
      <c r="K29" s="49"/>
    </row>
    <row r="30" spans="1:11" x14ac:dyDescent="0.2">
      <c r="A30" s="1" t="s">
        <v>22</v>
      </c>
      <c r="B30" s="48"/>
      <c r="C30" s="49"/>
      <c r="D30" s="54"/>
      <c r="E30" s="50">
        <v>0</v>
      </c>
      <c r="F30" s="48"/>
      <c r="G30" s="49">
        <v>0</v>
      </c>
      <c r="H30" s="51"/>
      <c r="I30" s="52">
        <v>0</v>
      </c>
      <c r="J30" s="48"/>
      <c r="K30" s="49"/>
    </row>
    <row r="31" spans="1:11" x14ac:dyDescent="0.2">
      <c r="A31" s="2"/>
      <c r="B31" s="48"/>
      <c r="C31" s="49"/>
      <c r="D31" s="50"/>
      <c r="E31" s="54"/>
      <c r="F31" s="48"/>
      <c r="G31" s="49"/>
      <c r="H31" s="51"/>
      <c r="I31" s="52"/>
      <c r="J31" s="48"/>
      <c r="K31" s="49"/>
    </row>
    <row r="32" spans="1:11" x14ac:dyDescent="0.2">
      <c r="A32" s="1" t="s">
        <v>30</v>
      </c>
      <c r="B32" s="48"/>
      <c r="C32" s="49">
        <f>B33-B34</f>
        <v>3232.0800000000004</v>
      </c>
      <c r="D32" s="50"/>
      <c r="E32" s="49">
        <f>D33-D34</f>
        <v>-430.86000000000058</v>
      </c>
      <c r="F32" s="48"/>
      <c r="G32" s="49">
        <f>F33-F34</f>
        <v>-14628.86</v>
      </c>
      <c r="H32" s="51"/>
      <c r="I32" s="52">
        <f>H33-H34</f>
        <v>-1008.4699999999993</v>
      </c>
      <c r="J32" s="48"/>
      <c r="K32" s="49">
        <f>J33-J34</f>
        <v>-4388.3999999999996</v>
      </c>
    </row>
    <row r="33" spans="1:13" x14ac:dyDescent="0.2">
      <c r="A33" s="13" t="s">
        <v>31</v>
      </c>
      <c r="B33" s="48">
        <v>4434.1400000000003</v>
      </c>
      <c r="C33" s="49"/>
      <c r="D33" s="50">
        <v>20510.75</v>
      </c>
      <c r="E33" s="50"/>
      <c r="F33" s="48">
        <v>1150.1600000000001</v>
      </c>
      <c r="G33" s="49"/>
      <c r="H33" s="51">
        <v>8323.2900000000009</v>
      </c>
      <c r="I33" s="52"/>
      <c r="J33" s="48">
        <v>7469</v>
      </c>
      <c r="K33" s="49"/>
    </row>
    <row r="34" spans="1:13" x14ac:dyDescent="0.2">
      <c r="A34" s="13" t="s">
        <v>32</v>
      </c>
      <c r="B34" s="48">
        <v>1202.06</v>
      </c>
      <c r="C34" s="49"/>
      <c r="D34" s="50">
        <v>20941.61</v>
      </c>
      <c r="E34" s="50"/>
      <c r="F34" s="48">
        <v>15779.02</v>
      </c>
      <c r="G34" s="49"/>
      <c r="H34" s="51">
        <v>9331.76</v>
      </c>
      <c r="I34" s="52"/>
      <c r="J34" s="48">
        <v>11857.4</v>
      </c>
      <c r="K34" s="49"/>
    </row>
    <row r="35" spans="1:13" ht="13.5" thickBot="1" x14ac:dyDescent="0.25">
      <c r="A35" s="1"/>
      <c r="B35" s="48"/>
      <c r="C35" s="49"/>
      <c r="D35" s="50"/>
      <c r="E35" s="50"/>
      <c r="F35" s="48"/>
      <c r="G35" s="49"/>
      <c r="H35" s="51"/>
      <c r="I35" s="52"/>
      <c r="J35" s="48"/>
      <c r="K35" s="49"/>
    </row>
    <row r="36" spans="1:13" x14ac:dyDescent="0.2">
      <c r="A36" s="4"/>
      <c r="B36" s="57"/>
      <c r="C36" s="58"/>
      <c r="D36" s="59"/>
      <c r="E36" s="59"/>
      <c r="F36" s="57"/>
      <c r="G36" s="58"/>
      <c r="H36" s="60"/>
      <c r="I36" s="61"/>
      <c r="J36" s="57"/>
      <c r="K36" s="58"/>
    </row>
    <row r="37" spans="1:13" x14ac:dyDescent="0.2">
      <c r="A37" s="5" t="s">
        <v>23</v>
      </c>
      <c r="B37" s="62"/>
      <c r="C37" s="63">
        <f>-SUM(C6:C36)</f>
        <v>55659.18</v>
      </c>
      <c r="D37" s="64"/>
      <c r="E37" s="65">
        <f>-SUM(E6:E36)</f>
        <v>14929.480000000003</v>
      </c>
      <c r="F37" s="62"/>
      <c r="G37" s="63">
        <f>-SUM(G6:G36)</f>
        <v>69137.959999999992</v>
      </c>
      <c r="H37" s="62"/>
      <c r="I37" s="63">
        <f>-SUM(I6:I36)</f>
        <v>24407.42</v>
      </c>
      <c r="J37" s="62"/>
      <c r="K37" s="63">
        <f>-SUM(K6:K36)</f>
        <v>28293.82</v>
      </c>
      <c r="L37" s="12"/>
      <c r="M37" s="12"/>
    </row>
    <row r="38" spans="1:13" ht="13.5" thickBot="1" x14ac:dyDescent="0.25">
      <c r="A38" s="6"/>
      <c r="B38" s="66"/>
      <c r="C38" s="67"/>
      <c r="D38" s="68"/>
      <c r="E38" s="68"/>
      <c r="F38" s="66"/>
      <c r="G38" s="67"/>
      <c r="H38" s="69"/>
      <c r="I38" s="70"/>
      <c r="J38" s="66"/>
      <c r="K38" s="67"/>
    </row>
  </sheetData>
  <mergeCells count="6">
    <mergeCell ref="B1:K1"/>
    <mergeCell ref="J4:K4"/>
    <mergeCell ref="B4:C4"/>
    <mergeCell ref="D4:E4"/>
    <mergeCell ref="F4:G4"/>
    <mergeCell ref="H4:I4"/>
  </mergeCells>
  <phoneticPr fontId="1" type="noConversion"/>
  <pageMargins left="0.75" right="0.75" top="1" bottom="1" header="0.5" footer="0.5"/>
  <pageSetup paperSize="9" scale="6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5"/>
  <sheetViews>
    <sheetView tabSelected="1" zoomScaleNormal="100" workbookViewId="0">
      <pane xSplit="1" ySplit="4" topLeftCell="B5" activePane="bottomRight" state="frozen"/>
      <selection activeCell="C35" sqref="C35"/>
      <selection pane="topRight" activeCell="C35" sqref="C35"/>
      <selection pane="bottomLeft" activeCell="C35" sqref="C35"/>
      <selection pane="bottomRight" activeCell="J25" sqref="J25"/>
    </sheetView>
  </sheetViews>
  <sheetFormatPr defaultRowHeight="12.75" x14ac:dyDescent="0.2"/>
  <cols>
    <col min="1" max="1" width="23.42578125" customWidth="1"/>
    <col min="2" max="2" width="16.7109375" customWidth="1"/>
    <col min="3" max="3" width="17.5703125" bestFit="1" customWidth="1"/>
    <col min="4" max="4" width="16.85546875" customWidth="1"/>
    <col min="5" max="5" width="16.7109375" customWidth="1"/>
    <col min="6" max="6" width="21.140625" customWidth="1"/>
    <col min="7" max="7" width="23.140625" customWidth="1"/>
  </cols>
  <sheetData>
    <row r="1" spans="1:7" ht="40.5" customHeight="1" x14ac:dyDescent="0.2">
      <c r="A1" s="40"/>
      <c r="B1" s="42" t="s">
        <v>37</v>
      </c>
      <c r="C1" s="42"/>
      <c r="D1" s="42"/>
      <c r="E1" s="42"/>
      <c r="F1" s="42"/>
      <c r="G1" s="42"/>
    </row>
    <row r="2" spans="1:7" x14ac:dyDescent="0.2">
      <c r="G2" s="19"/>
    </row>
    <row r="3" spans="1:7" ht="13.5" thickBot="1" x14ac:dyDescent="0.25"/>
    <row r="4" spans="1:7" ht="24.75" customHeight="1" thickBot="1" x14ac:dyDescent="0.25">
      <c r="A4" s="36" t="s">
        <v>26</v>
      </c>
      <c r="B4" s="35" t="s">
        <v>0</v>
      </c>
      <c r="C4" s="35" t="s">
        <v>1</v>
      </c>
      <c r="D4" s="35" t="s">
        <v>2</v>
      </c>
      <c r="E4" s="35" t="s">
        <v>3</v>
      </c>
      <c r="F4" s="35" t="s">
        <v>4</v>
      </c>
      <c r="G4" s="35" t="s">
        <v>27</v>
      </c>
    </row>
    <row r="5" spans="1:7" x14ac:dyDescent="0.2">
      <c r="A5" s="9">
        <v>2008</v>
      </c>
      <c r="B5" s="8">
        <v>53681.77</v>
      </c>
      <c r="C5" s="71">
        <v>40508.46</v>
      </c>
      <c r="D5" s="71">
        <v>55498.85</v>
      </c>
      <c r="E5" s="71">
        <v>22189.73</v>
      </c>
      <c r="F5" s="71">
        <v>32548.55</v>
      </c>
      <c r="G5" s="8">
        <f t="shared" ref="G5:G12" si="0">SUM(B5:F5)</f>
        <v>204427.36</v>
      </c>
    </row>
    <row r="6" spans="1:7" x14ac:dyDescent="0.2">
      <c r="A6" s="9">
        <v>2009</v>
      </c>
      <c r="B6" s="8">
        <v>48444.73</v>
      </c>
      <c r="C6" s="71">
        <v>32819.47</v>
      </c>
      <c r="D6" s="71">
        <v>58933.43</v>
      </c>
      <c r="E6" s="71">
        <v>24409.119999999999</v>
      </c>
      <c r="F6" s="71">
        <v>33172.379999999997</v>
      </c>
      <c r="G6" s="8">
        <f t="shared" si="0"/>
        <v>197779.13</v>
      </c>
    </row>
    <row r="7" spans="1:7" x14ac:dyDescent="0.2">
      <c r="A7" s="9">
        <v>2010</v>
      </c>
      <c r="B7" s="8">
        <v>55083.6</v>
      </c>
      <c r="C7" s="71">
        <v>27466.37</v>
      </c>
      <c r="D7" s="71">
        <v>54011.57</v>
      </c>
      <c r="E7" s="71">
        <v>23197.68</v>
      </c>
      <c r="F7" s="71">
        <v>8630.0300000000007</v>
      </c>
      <c r="G7" s="8">
        <f t="shared" si="0"/>
        <v>168389.25</v>
      </c>
    </row>
    <row r="8" spans="1:7" x14ac:dyDescent="0.2">
      <c r="A8" s="9">
        <v>2011</v>
      </c>
      <c r="B8" s="8">
        <v>55700.52</v>
      </c>
      <c r="C8" s="71">
        <v>37702.800000000003</v>
      </c>
      <c r="D8" s="71">
        <v>57145.86</v>
      </c>
      <c r="E8" s="71">
        <v>22604.2</v>
      </c>
      <c r="F8" s="71">
        <v>27005.67</v>
      </c>
      <c r="G8" s="8">
        <f t="shared" si="0"/>
        <v>200159.05</v>
      </c>
    </row>
    <row r="9" spans="1:7" x14ac:dyDescent="0.2">
      <c r="A9" s="9">
        <v>2012</v>
      </c>
      <c r="B9" s="8">
        <v>52243.85</v>
      </c>
      <c r="C9" s="71">
        <v>40316.910000000003</v>
      </c>
      <c r="D9" s="71">
        <v>60702.559999999998</v>
      </c>
      <c r="E9" s="71">
        <v>25224.89</v>
      </c>
      <c r="F9" s="71">
        <v>35741.56</v>
      </c>
      <c r="G9" s="8">
        <f t="shared" si="0"/>
        <v>214229.77000000002</v>
      </c>
    </row>
    <row r="10" spans="1:7" ht="13.5" thickBot="1" x14ac:dyDescent="0.25">
      <c r="A10" s="9">
        <v>2013</v>
      </c>
      <c r="B10" s="8">
        <v>52832.160000000003</v>
      </c>
      <c r="C10" s="71">
        <v>39137.300000000003</v>
      </c>
      <c r="D10" s="71">
        <v>64746.92</v>
      </c>
      <c r="E10" s="71">
        <v>32791.230000000003</v>
      </c>
      <c r="F10" s="71">
        <v>36695.129999999997</v>
      </c>
      <c r="G10" s="8">
        <f t="shared" si="0"/>
        <v>226202.74000000002</v>
      </c>
    </row>
    <row r="11" spans="1:7" ht="13.5" thickBot="1" x14ac:dyDescent="0.25">
      <c r="A11" s="11"/>
      <c r="B11" s="10"/>
      <c r="C11" s="72"/>
      <c r="D11" s="72"/>
      <c r="E11" s="72"/>
      <c r="F11" s="72"/>
      <c r="G11" s="10"/>
    </row>
    <row r="12" spans="1:7" ht="12.75" customHeight="1" x14ac:dyDescent="0.2">
      <c r="A12" s="15">
        <v>2014</v>
      </c>
      <c r="B12" s="16">
        <v>52178.07</v>
      </c>
      <c r="C12" s="73">
        <v>30572.77</v>
      </c>
      <c r="D12" s="73">
        <v>61094.86</v>
      </c>
      <c r="E12" s="73">
        <v>31394.94</v>
      </c>
      <c r="F12" s="73">
        <v>31012.01</v>
      </c>
      <c r="G12" s="16">
        <f t="shared" si="0"/>
        <v>206252.65000000002</v>
      </c>
    </row>
    <row r="13" spans="1:7" x14ac:dyDescent="0.2">
      <c r="A13" s="17">
        <v>2015</v>
      </c>
      <c r="B13" s="8">
        <v>48986.14</v>
      </c>
      <c r="C13" s="71">
        <v>16654.259999999998</v>
      </c>
      <c r="D13" s="71">
        <v>62316.76</v>
      </c>
      <c r="E13" s="71">
        <v>24318.39</v>
      </c>
      <c r="F13" s="71">
        <v>14445.08</v>
      </c>
      <c r="G13" s="8">
        <f>SUM(B13:F13)</f>
        <v>166720.62999999998</v>
      </c>
    </row>
    <row r="14" spans="1:7" x14ac:dyDescent="0.2">
      <c r="A14" s="17">
        <v>2016</v>
      </c>
      <c r="B14" s="8">
        <v>51349.93</v>
      </c>
      <c r="C14" s="74">
        <v>31806.59</v>
      </c>
      <c r="D14" s="71">
        <v>57647.55</v>
      </c>
      <c r="E14" s="71">
        <v>23914.34</v>
      </c>
      <c r="F14" s="71">
        <v>15513.38</v>
      </c>
      <c r="G14" s="8">
        <f>SUM(B14:F14)</f>
        <v>180231.79</v>
      </c>
    </row>
    <row r="15" spans="1:7" x14ac:dyDescent="0.2">
      <c r="A15" s="17">
        <v>2017</v>
      </c>
      <c r="B15" s="8">
        <v>55307.26</v>
      </c>
      <c r="C15" s="74">
        <v>32442.73</v>
      </c>
      <c r="D15" s="71">
        <v>64833</v>
      </c>
      <c r="E15" s="71">
        <v>27897.73</v>
      </c>
      <c r="F15" s="71">
        <v>25726.55</v>
      </c>
      <c r="G15" s="8">
        <f>SUM(B15:F15)</f>
        <v>206207.27</v>
      </c>
    </row>
    <row r="16" spans="1:7" x14ac:dyDescent="0.2">
      <c r="A16" s="17">
        <v>2018</v>
      </c>
      <c r="B16" s="8">
        <v>56378.14</v>
      </c>
      <c r="C16" s="74">
        <v>32658.94</v>
      </c>
      <c r="D16" s="71">
        <v>50918.57</v>
      </c>
      <c r="E16" s="71">
        <v>27656.85</v>
      </c>
      <c r="F16" s="71">
        <v>25986.84</v>
      </c>
      <c r="G16" s="8">
        <f>SUM(B16:F16)</f>
        <v>193599.34</v>
      </c>
    </row>
    <row r="17" spans="1:7" ht="13.5" thickBot="1" x14ac:dyDescent="0.25">
      <c r="A17" s="18">
        <v>2019</v>
      </c>
      <c r="B17" s="14">
        <v>57475.25</v>
      </c>
      <c r="C17" s="75">
        <v>33752.28</v>
      </c>
      <c r="D17" s="75">
        <v>66811.48</v>
      </c>
      <c r="E17" s="75">
        <v>27726.35</v>
      </c>
      <c r="F17" s="75">
        <v>32108.38</v>
      </c>
      <c r="G17" s="14">
        <f>SUM(B17:F17)</f>
        <v>217873.74000000002</v>
      </c>
    </row>
    <row r="18" spans="1:7" x14ac:dyDescent="0.2">
      <c r="A18" s="20"/>
      <c r="B18" s="21"/>
      <c r="C18" s="76"/>
      <c r="D18" s="76"/>
      <c r="E18" s="76"/>
      <c r="F18" s="76"/>
      <c r="G18" s="21"/>
    </row>
    <row r="19" spans="1:7" ht="13.5" thickBot="1" x14ac:dyDescent="0.25">
      <c r="A19" s="20"/>
      <c r="B19" s="21"/>
      <c r="C19" s="76"/>
      <c r="D19" s="76"/>
      <c r="E19" s="76"/>
      <c r="F19" s="76"/>
      <c r="G19" s="21"/>
    </row>
    <row r="20" spans="1:7" ht="13.5" thickBot="1" x14ac:dyDescent="0.25">
      <c r="A20" s="24">
        <v>2020</v>
      </c>
      <c r="B20" s="25">
        <v>56602.57</v>
      </c>
      <c r="C20" s="77">
        <v>22350.71</v>
      </c>
      <c r="D20" s="77">
        <v>58245.58</v>
      </c>
      <c r="E20" s="77">
        <v>24664.799999999999</v>
      </c>
      <c r="F20" s="77">
        <v>29931.09</v>
      </c>
      <c r="G20" s="26">
        <f t="shared" ref="G20" si="1">SUM(B20:F20)</f>
        <v>191794.74999999997</v>
      </c>
    </row>
    <row r="21" spans="1:7" ht="13.5" thickBot="1" x14ac:dyDescent="0.25">
      <c r="A21" s="24">
        <v>2021</v>
      </c>
      <c r="B21" s="25">
        <v>53595.040000000001</v>
      </c>
      <c r="C21" s="77">
        <v>30743.86</v>
      </c>
      <c r="D21" s="77">
        <v>30768.59</v>
      </c>
      <c r="E21" s="77">
        <v>14384.38</v>
      </c>
      <c r="F21" s="77">
        <v>14636.72</v>
      </c>
      <c r="G21" s="26">
        <f>SUM(B21:F21)</f>
        <v>144128.59</v>
      </c>
    </row>
    <row r="22" spans="1:7" ht="13.5" thickBot="1" x14ac:dyDescent="0.25">
      <c r="A22" s="24">
        <v>2022</v>
      </c>
      <c r="B22" s="25">
        <v>54838.01</v>
      </c>
      <c r="C22" s="77">
        <v>31944.67</v>
      </c>
      <c r="D22" s="77">
        <v>45395.13</v>
      </c>
      <c r="E22" s="77">
        <v>23284.28</v>
      </c>
      <c r="F22" s="77">
        <v>2904.26</v>
      </c>
      <c r="G22" s="26">
        <f>SUM(B22:F22)</f>
        <v>158366.35</v>
      </c>
    </row>
    <row r="23" spans="1:7" ht="15" customHeight="1" thickBot="1" x14ac:dyDescent="0.25">
      <c r="A23" s="24">
        <v>2023</v>
      </c>
      <c r="B23" s="25">
        <v>56785.69</v>
      </c>
      <c r="C23" s="77">
        <v>13577.8</v>
      </c>
      <c r="D23" s="77">
        <v>38975.980000000003</v>
      </c>
      <c r="E23" s="77">
        <v>19148.79</v>
      </c>
      <c r="F23" s="77">
        <v>7610.2</v>
      </c>
      <c r="G23" s="26">
        <f>SUM(B23:F23)</f>
        <v>136098.46000000002</v>
      </c>
    </row>
    <row r="24" spans="1:7" ht="17.25" customHeight="1" x14ac:dyDescent="0.2">
      <c r="A24" s="22" t="s">
        <v>33</v>
      </c>
      <c r="B24" s="23">
        <v>60446.52</v>
      </c>
      <c r="C24" s="78">
        <v>35476.629999999997</v>
      </c>
      <c r="D24" s="78">
        <v>70894.47</v>
      </c>
      <c r="E24" s="79">
        <v>36252.080000000002</v>
      </c>
      <c r="F24" s="78">
        <v>35765.14</v>
      </c>
      <c r="G24" s="34">
        <f>SUM(B24:F24)</f>
        <v>238834.84000000003</v>
      </c>
    </row>
    <row r="25" spans="1:7" x14ac:dyDescent="0.2">
      <c r="A25" s="17" t="s">
        <v>28</v>
      </c>
      <c r="B25" s="8">
        <v>60105.279999999999</v>
      </c>
      <c r="C25" s="74">
        <v>35474.82</v>
      </c>
      <c r="D25" s="71">
        <v>70300</v>
      </c>
      <c r="E25" s="71">
        <v>35828.01</v>
      </c>
      <c r="F25" s="71">
        <v>33874.720000000001</v>
      </c>
      <c r="G25" s="8">
        <f t="shared" ref="G25" si="2">SUM(B25:F25)</f>
        <v>235582.83000000002</v>
      </c>
    </row>
    <row r="26" spans="1:7" ht="17.25" customHeight="1" x14ac:dyDescent="0.2">
      <c r="A26" s="29" t="s">
        <v>34</v>
      </c>
      <c r="B26" s="30">
        <v>4434.1400000000003</v>
      </c>
      <c r="C26" s="30">
        <v>20510.75</v>
      </c>
      <c r="D26" s="30">
        <v>1150.1600000000001</v>
      </c>
      <c r="E26" s="31">
        <v>8323.2900000000009</v>
      </c>
      <c r="F26" s="30">
        <v>7469</v>
      </c>
      <c r="G26" s="30">
        <f t="shared" ref="G26:G29" si="3">SUM(B26:F26)</f>
        <v>41887.339999999997</v>
      </c>
    </row>
    <row r="27" spans="1:7" ht="17.25" customHeight="1" thickBot="1" x14ac:dyDescent="0.25">
      <c r="A27" s="32" t="s">
        <v>35</v>
      </c>
      <c r="B27" s="33">
        <f>B24-B26</f>
        <v>56012.38</v>
      </c>
      <c r="C27" s="33">
        <f t="shared" ref="C27:F27" si="4">C24-C26</f>
        <v>14965.879999999997</v>
      </c>
      <c r="D27" s="33">
        <f t="shared" si="4"/>
        <v>69744.31</v>
      </c>
      <c r="E27" s="33">
        <f t="shared" si="4"/>
        <v>27928.79</v>
      </c>
      <c r="F27" s="33">
        <f t="shared" si="4"/>
        <v>28296.14</v>
      </c>
      <c r="G27" s="33">
        <f>SUM(B27:F27)</f>
        <v>196947.5</v>
      </c>
    </row>
    <row r="28" spans="1:7" ht="33.75" customHeight="1" thickBot="1" x14ac:dyDescent="0.25">
      <c r="A28" s="37" t="s">
        <v>36</v>
      </c>
      <c r="B28" s="38">
        <v>55659.18</v>
      </c>
      <c r="C28" s="38">
        <v>14929.48</v>
      </c>
      <c r="D28" s="38">
        <v>69137.960000000006</v>
      </c>
      <c r="E28" s="38">
        <v>24407.42</v>
      </c>
      <c r="F28" s="38">
        <v>28293.82</v>
      </c>
      <c r="G28" s="39">
        <f>SUM(B28:F28)</f>
        <v>192427.86</v>
      </c>
    </row>
    <row r="29" spans="1:7" ht="13.5" thickBot="1" x14ac:dyDescent="0.25">
      <c r="A29" s="18" t="s">
        <v>29</v>
      </c>
      <c r="B29" s="14">
        <v>60706.33</v>
      </c>
      <c r="C29" s="14">
        <v>35829.660000000003</v>
      </c>
      <c r="D29" s="14">
        <v>70800</v>
      </c>
      <c r="E29" s="14">
        <v>36186.28</v>
      </c>
      <c r="F29" s="14">
        <v>34552.199999999997</v>
      </c>
      <c r="G29" s="14">
        <f t="shared" si="3"/>
        <v>238074.46999999997</v>
      </c>
    </row>
    <row r="30" spans="1:7" x14ac:dyDescent="0.2">
      <c r="A30" s="17"/>
      <c r="B30" s="12"/>
      <c r="C30" s="12"/>
      <c r="D30" s="12"/>
      <c r="E30" s="12"/>
      <c r="F30" s="12"/>
    </row>
    <row r="32" spans="1:7" x14ac:dyDescent="0.2">
      <c r="B32" s="27" t="str">
        <f>IF(B28&lt;B27,":-)","!niet OK !")</f>
        <v>:-)</v>
      </c>
      <c r="C32" s="27" t="str">
        <f>IF(C28&lt;(C27+0.001),":-)","!niet OK !")</f>
        <v>:-)</v>
      </c>
      <c r="D32" s="27" t="str">
        <f t="shared" ref="D32:F32" si="5">IF(D28&lt;D27,":-)","!niet OK !")</f>
        <v>:-)</v>
      </c>
      <c r="E32" s="27" t="str">
        <f t="shared" si="5"/>
        <v>:-)</v>
      </c>
      <c r="F32" s="27" t="str">
        <f t="shared" si="5"/>
        <v>:-)</v>
      </c>
      <c r="G32" s="28"/>
    </row>
    <row r="34" spans="1:4" x14ac:dyDescent="0.2">
      <c r="A34" s="19"/>
    </row>
    <row r="35" spans="1:4" x14ac:dyDescent="0.2">
      <c r="D35" s="12"/>
    </row>
  </sheetData>
  <mergeCells count="1">
    <mergeCell ref="B1:G1"/>
  </mergeCells>
  <phoneticPr fontId="1" type="noConversion"/>
  <pageMargins left="0.78740157480314965" right="0.78740157480314965" top="0.98425196850393704" bottom="0.98425196850393704" header="0.51181102362204722" footer="0.51181102362204722"/>
  <pageSetup paperSize="9" scale="92" pageOrder="overThenDown" orientation="landscape" r:id="rId1"/>
  <headerFooter alignWithMargins="0"/>
  <rowBreaks count="1" manualBreakCount="1">
    <brk id="35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budget 2024</vt:lpstr>
      <vt:lpstr>exploitatietoelage </vt:lpstr>
      <vt:lpstr>'budget 2024'!Afdrukbereik</vt:lpstr>
      <vt:lpstr>'exploitatietoelage '!Afdrukbereik</vt:lpstr>
    </vt:vector>
  </TitlesOfParts>
  <Company>Schaubroeck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Beernem</dc:creator>
  <cp:lastModifiedBy>Linda Vercruysse</cp:lastModifiedBy>
  <cp:lastPrinted>2023-09-26T10:06:38Z</cp:lastPrinted>
  <dcterms:created xsi:type="dcterms:W3CDTF">2007-09-24T13:00:22Z</dcterms:created>
  <dcterms:modified xsi:type="dcterms:W3CDTF">2023-09-26T10:06:54Z</dcterms:modified>
</cp:coreProperties>
</file>